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Clare\Documents\Writer\ClarityonHealth website\Excess Deaths\"/>
    </mc:Choice>
  </mc:AlternateContent>
  <xr:revisionPtr revIDLastSave="0" documentId="8_{0D041DBE-95F1-4B82-9376-0859DF62B155}" xr6:coauthVersionLast="47" xr6:coauthVersionMax="47" xr10:uidLastSave="{00000000-0000-0000-0000-000000000000}"/>
  <bookViews>
    <workbookView xWindow="-110" yWindow="-110" windowWidth="18220" windowHeight="11620" xr2:uid="{00000000-000D-0000-FFFF-FFFF00000000}"/>
  </bookViews>
  <sheets>
    <sheet name="Data used to create the graph"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1" l="1"/>
  <c r="D73" i="1"/>
  <c r="D72" i="1"/>
  <c r="C73" i="1"/>
  <c r="E79" i="1"/>
  <c r="D12" i="1" l="1"/>
  <c r="D20" i="1"/>
  <c r="D28" i="1"/>
  <c r="E28" i="1" s="1"/>
  <c r="D36" i="1"/>
  <c r="E36" i="1" s="1"/>
  <c r="D40" i="1"/>
  <c r="D48" i="1"/>
  <c r="D56" i="1"/>
  <c r="D64" i="1"/>
  <c r="E64" i="1" s="1"/>
  <c r="D8" i="1"/>
  <c r="D16" i="1"/>
  <c r="D24" i="1"/>
  <c r="E24" i="1" s="1"/>
  <c r="D32" i="1"/>
  <c r="E32" i="1" s="1"/>
  <c r="D44" i="1"/>
  <c r="D52" i="1"/>
  <c r="D60" i="1"/>
  <c r="E60" i="1" s="1"/>
  <c r="D69" i="1"/>
  <c r="E69" i="1" s="1"/>
  <c r="D68" i="1"/>
  <c r="D7" i="1"/>
  <c r="E7" i="1" s="1"/>
  <c r="D9" i="1"/>
  <c r="E9" i="1" s="1"/>
  <c r="D13" i="1"/>
  <c r="E13" i="1" s="1"/>
  <c r="D17" i="1"/>
  <c r="E17" i="1" s="1"/>
  <c r="D21" i="1"/>
  <c r="E21" i="1" s="1"/>
  <c r="D25" i="1"/>
  <c r="E25" i="1" s="1"/>
  <c r="D29" i="1"/>
  <c r="E29" i="1" s="1"/>
  <c r="D33" i="1"/>
  <c r="D37" i="1"/>
  <c r="D41" i="1"/>
  <c r="E41" i="1" s="1"/>
  <c r="D45" i="1"/>
  <c r="E45" i="1" s="1"/>
  <c r="D49" i="1"/>
  <c r="E49" i="1" s="1"/>
  <c r="D53" i="1"/>
  <c r="E53" i="1" s="1"/>
  <c r="D57" i="1"/>
  <c r="E57" i="1" s="1"/>
  <c r="D61" i="1"/>
  <c r="E61" i="1" s="1"/>
  <c r="D65" i="1"/>
  <c r="E65" i="1" s="1"/>
  <c r="D10" i="1"/>
  <c r="E10" i="1" s="1"/>
  <c r="D18" i="1"/>
  <c r="E18" i="1" s="1"/>
  <c r="D26" i="1"/>
  <c r="E26" i="1" s="1"/>
  <c r="D38" i="1"/>
  <c r="E38" i="1" s="1"/>
  <c r="D42" i="1"/>
  <c r="E42" i="1" s="1"/>
  <c r="D50" i="1"/>
  <c r="E50" i="1" s="1"/>
  <c r="D66" i="1"/>
  <c r="E66" i="1" s="1"/>
  <c r="D11" i="1"/>
  <c r="E11" i="1" s="1"/>
  <c r="E72" i="1"/>
  <c r="E73" i="1"/>
  <c r="D14" i="1"/>
  <c r="E14" i="1" s="1"/>
  <c r="D30" i="1"/>
  <c r="E30" i="1" s="1"/>
  <c r="D58" i="1"/>
  <c r="E58" i="1" s="1"/>
  <c r="D22" i="1"/>
  <c r="E22" i="1" s="1"/>
  <c r="D34" i="1"/>
  <c r="E34" i="1" s="1"/>
  <c r="D46" i="1"/>
  <c r="E46" i="1" s="1"/>
  <c r="D54" i="1"/>
  <c r="E54" i="1" s="1"/>
  <c r="D62" i="1"/>
  <c r="E62" i="1" s="1"/>
  <c r="D70" i="1"/>
  <c r="E70" i="1" s="1"/>
  <c r="D15" i="1"/>
  <c r="E15" i="1" s="1"/>
  <c r="D23" i="1"/>
  <c r="E23" i="1" s="1"/>
  <c r="D27" i="1"/>
  <c r="E27" i="1" s="1"/>
  <c r="D31" i="1"/>
  <c r="E31" i="1" s="1"/>
  <c r="D35" i="1"/>
  <c r="E35" i="1" s="1"/>
  <c r="D39" i="1"/>
  <c r="E39" i="1" s="1"/>
  <c r="D43" i="1"/>
  <c r="E43" i="1" s="1"/>
  <c r="D47" i="1"/>
  <c r="E47" i="1" s="1"/>
  <c r="D51" i="1"/>
  <c r="E51" i="1" s="1"/>
  <c r="D55" i="1"/>
  <c r="E55" i="1" s="1"/>
  <c r="D59" i="1"/>
  <c r="E59" i="1" s="1"/>
  <c r="D63" i="1"/>
  <c r="E63" i="1" s="1"/>
  <c r="D67" i="1"/>
  <c r="E67" i="1" s="1"/>
  <c r="D71" i="1"/>
  <c r="E71" i="1" s="1"/>
  <c r="E8" i="1"/>
  <c r="E12" i="1"/>
  <c r="E16" i="1"/>
  <c r="E20" i="1"/>
  <c r="E40" i="1"/>
  <c r="E44" i="1"/>
  <c r="E48" i="1"/>
  <c r="E52" i="1"/>
  <c r="E56" i="1"/>
  <c r="E68" i="1"/>
  <c r="E33" i="1"/>
  <c r="E37" i="1"/>
  <c r="D19" i="1"/>
  <c r="E19" i="1" s="1"/>
  <c r="E78" i="1" l="1"/>
  <c r="E77" i="1"/>
  <c r="E76" i="1"/>
</calcChain>
</file>

<file path=xl/sharedStrings.xml><?xml version="1.0" encoding="utf-8"?>
<sst xmlns="http://schemas.openxmlformats.org/spreadsheetml/2006/main" count="312" uniqueCount="31">
  <si>
    <t>Year</t>
  </si>
  <si>
    <t>Average</t>
  </si>
  <si>
    <t>Maximum</t>
  </si>
  <si>
    <t>Minimum</t>
  </si>
  <si>
    <t>No. of years</t>
  </si>
  <si>
    <t>Years negative</t>
  </si>
  <si>
    <t>Years positive</t>
  </si>
  <si>
    <t>Source</t>
  </si>
  <si>
    <t xml:space="preserve">Notes:  </t>
  </si>
  <si>
    <t>5year Moving Average of crude death rate</t>
  </si>
  <si>
    <t>Crude death rate/100,000</t>
  </si>
  <si>
    <t>Excess crude death rate</t>
  </si>
  <si>
    <t>Australian Institute of Health and Welfare</t>
  </si>
  <si>
    <t>As above</t>
  </si>
  <si>
    <t>Link to data source</t>
  </si>
  <si>
    <t>Date accessed</t>
  </si>
  <si>
    <t>https://www.aihw.gov.au/reports/life-expectancy-death/deaths-in-australia/data</t>
  </si>
  <si>
    <t>30th May 2023</t>
  </si>
  <si>
    <t>Name of Report or Excel spreadsheet</t>
  </si>
  <si>
    <t>AIHW deaths-web-report-suppl-tables_1.xls</t>
  </si>
  <si>
    <t>9th June 2023</t>
  </si>
  <si>
    <t>COVID-19 Mortality in Australia: Deaths registered until 30 April 2023</t>
  </si>
  <si>
    <t>ABS excess deaths 2022</t>
  </si>
  <si>
    <t>https://www.abs.gov.au/statistics/health/causes-death/provisional-mortality-statistics/jan-dec-2022</t>
  </si>
  <si>
    <t>Provisional Mortality Statistics Reference Period Jan-Dec 2022</t>
  </si>
  <si>
    <t>https://www.abs.gov.au/statistics/people/population/deaths-australia/latest-release</t>
  </si>
  <si>
    <t>Australian Bureau of Statistics</t>
  </si>
  <si>
    <t>For 2021, the crude death rate in column D has been taken from an ABS publication reporting a crude death rate of 6.7 deaths per 1000 population. This equates to 670 deaths per 100,000 population.</t>
  </si>
  <si>
    <t>The data in column F (for 2022 only) is the percentage of excess deaths in that year reported by the ABS. The ABS says this excess has been calculated compared with the average of deaths for years 2017, 2018, 2019 and 2021.</t>
  </si>
  <si>
    <t>NB.The 2022 excess deaths in column F and the 1955-2021 excess death rates in column D are not strictly comparable. However, the error in comparing these two subtly different measures is considered to be small compared to the large rise in deaths in 2022.</t>
  </si>
  <si>
    <t>The crude death rate data (deaths per 100,000 population) in column D for 1950 to 2020 is from the Australian Instiute of Health and Welfare. The excess death rate has been calculated in comparison with a baseline death rate comprising the average of the death rate for the preceding 5 years. For the pandemic years (2020 - 2022) the baseline comparator is the average death rate over the five years immediately preceding the pandemic (2015 to 2019). These years are shaded in grey in column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</si>
</sst>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8"/>
      <color theme="1"/>
      <name val="Arial"/>
      <family val="2"/>
    </font>
    <font>
      <sz val="8"/>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49" fontId="19" fillId="33" borderId="0" applyProtection="0">
      <alignment horizontal="right" wrapText="1"/>
    </xf>
  </cellStyleXfs>
  <cellXfs count="10">
    <xf numFmtId="0" fontId="0" fillId="0" borderId="0" xfId="0"/>
    <xf numFmtId="164" fontId="0" fillId="0" borderId="0" xfId="0" applyNumberFormat="1"/>
    <xf numFmtId="165" fontId="0" fillId="0" borderId="0" xfId="0" applyNumberFormat="1"/>
    <xf numFmtId="0" fontId="0" fillId="0" borderId="0" xfId="0" applyAlignment="1">
      <alignment wrapText="1"/>
    </xf>
    <xf numFmtId="166" fontId="20" fillId="34" borderId="0" xfId="43" applyNumberFormat="1" applyFont="1" applyFill="1">
      <alignment horizontal="right" wrapText="1"/>
    </xf>
    <xf numFmtId="165" fontId="20" fillId="34" borderId="0" xfId="0" applyNumberFormat="1" applyFont="1" applyFill="1"/>
    <xf numFmtId="165" fontId="0" fillId="35" borderId="0" xfId="0" applyNumberFormat="1" applyFill="1"/>
    <xf numFmtId="0" fontId="18" fillId="0" borderId="0" xfId="42" applyAlignment="1">
      <alignment wrapText="1"/>
    </xf>
    <xf numFmtId="0" fontId="18" fillId="0" borderId="0" xfId="42"/>
    <xf numFmtId="0" fontId="18" fillId="0" borderId="0" xfId="42" applyAlignment="1">
      <alignmen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IHW Body" xfId="43" xr:uid="{92592FD2-DE5B-453A-A8C9-9DA179B2FD14}"/>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ihw.gov.au/reports/life-expectancy-death/deaths-in-australia/data" TargetMode="External"/><Relationship Id="rId2" Type="http://schemas.openxmlformats.org/officeDocument/2006/relationships/hyperlink" Target="https://www.abs.gov.au/statistics/health/causes-death/provisional-mortality-statistics/jan-dec-2022" TargetMode="External"/><Relationship Id="rId1" Type="http://schemas.openxmlformats.org/officeDocument/2006/relationships/hyperlink" Target="https://www.abs.gov.au/statistics/people/population/deaths-australia/latest-release"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6"/>
  <sheetViews>
    <sheetView tabSelected="1" workbookViewId="0"/>
  </sheetViews>
  <sheetFormatPr defaultRowHeight="14.5" x14ac:dyDescent="0.35"/>
  <cols>
    <col min="2" max="2" width="36.7265625" customWidth="1"/>
    <col min="3" max="3" width="13.54296875" customWidth="1"/>
    <col min="4" max="4" width="12.1796875" customWidth="1"/>
    <col min="5" max="5" width="8.6328125" customWidth="1"/>
    <col min="7" max="7" width="86.36328125" customWidth="1"/>
    <col min="8" max="8" width="14.90625" customWidth="1"/>
    <col min="9" max="9" width="28.90625" customWidth="1"/>
  </cols>
  <sheetData>
    <row r="1" spans="1:9" ht="58" x14ac:dyDescent="0.35">
      <c r="A1" t="s">
        <v>0</v>
      </c>
      <c r="B1" t="s">
        <v>7</v>
      </c>
      <c r="C1" s="3" t="s">
        <v>10</v>
      </c>
      <c r="D1" s="3" t="s">
        <v>9</v>
      </c>
      <c r="E1" s="3" t="s">
        <v>11</v>
      </c>
      <c r="F1" s="3" t="s">
        <v>22</v>
      </c>
      <c r="G1" s="3" t="s">
        <v>14</v>
      </c>
      <c r="H1" s="3" t="s">
        <v>15</v>
      </c>
      <c r="I1" s="3" t="s">
        <v>18</v>
      </c>
    </row>
    <row r="2" spans="1:9" ht="29" x14ac:dyDescent="0.35">
      <c r="A2">
        <v>1950</v>
      </c>
      <c r="B2" t="s">
        <v>12</v>
      </c>
      <c r="C2" s="4">
        <v>955.98321999999996</v>
      </c>
      <c r="D2" s="2"/>
      <c r="G2" s="7" t="s">
        <v>16</v>
      </c>
      <c r="H2" t="s">
        <v>17</v>
      </c>
      <c r="I2" s="7" t="s">
        <v>19</v>
      </c>
    </row>
    <row r="3" spans="1:9" x14ac:dyDescent="0.35">
      <c r="A3">
        <v>1951</v>
      </c>
      <c r="B3" t="s">
        <v>13</v>
      </c>
      <c r="C3" s="4">
        <v>971.15783999999996</v>
      </c>
      <c r="D3" s="2"/>
      <c r="G3" t="s">
        <v>13</v>
      </c>
      <c r="H3" t="s">
        <v>13</v>
      </c>
      <c r="I3" t="s">
        <v>13</v>
      </c>
    </row>
    <row r="4" spans="1:9" x14ac:dyDescent="0.35">
      <c r="A4">
        <v>1952</v>
      </c>
      <c r="B4" t="s">
        <v>13</v>
      </c>
      <c r="C4" s="4">
        <v>944.79245000000003</v>
      </c>
      <c r="D4" s="2"/>
      <c r="G4" t="s">
        <v>13</v>
      </c>
      <c r="H4" t="s">
        <v>13</v>
      </c>
      <c r="I4" t="s">
        <v>13</v>
      </c>
    </row>
    <row r="5" spans="1:9" x14ac:dyDescent="0.35">
      <c r="A5">
        <v>1953</v>
      </c>
      <c r="B5" t="s">
        <v>13</v>
      </c>
      <c r="C5" s="4">
        <v>909.64572999999996</v>
      </c>
      <c r="D5" s="2"/>
      <c r="G5" t="s">
        <v>13</v>
      </c>
      <c r="H5" t="s">
        <v>13</v>
      </c>
      <c r="I5" t="s">
        <v>13</v>
      </c>
    </row>
    <row r="6" spans="1:9" x14ac:dyDescent="0.35">
      <c r="A6">
        <v>1954</v>
      </c>
      <c r="B6" t="s">
        <v>13</v>
      </c>
      <c r="C6" s="4">
        <v>910.30990999999995</v>
      </c>
      <c r="D6" s="2"/>
      <c r="G6" t="s">
        <v>13</v>
      </c>
      <c r="H6" t="s">
        <v>13</v>
      </c>
      <c r="I6" t="s">
        <v>13</v>
      </c>
    </row>
    <row r="7" spans="1:9" x14ac:dyDescent="0.35">
      <c r="A7">
        <v>1955</v>
      </c>
      <c r="B7" t="s">
        <v>13</v>
      </c>
      <c r="C7" s="4">
        <v>891.72473000000002</v>
      </c>
      <c r="D7" s="2">
        <f>AVERAGE(C2:C6)</f>
        <v>938.37783000000002</v>
      </c>
      <c r="E7" s="1">
        <f>(C7-D7)/D7</f>
        <v>-4.971675428435899E-2</v>
      </c>
      <c r="G7" t="s">
        <v>13</v>
      </c>
      <c r="H7" t="s">
        <v>13</v>
      </c>
      <c r="I7" t="s">
        <v>13</v>
      </c>
    </row>
    <row r="8" spans="1:9" x14ac:dyDescent="0.35">
      <c r="A8">
        <v>1956</v>
      </c>
      <c r="B8" t="s">
        <v>13</v>
      </c>
      <c r="C8" s="4">
        <v>913.35208</v>
      </c>
      <c r="D8" s="2">
        <f t="shared" ref="D8:D71" si="0">AVERAGE(C3:C7)</f>
        <v>925.52613199999996</v>
      </c>
      <c r="E8" s="1">
        <f t="shared" ref="E8:E71" si="1">(C8-D8)/D8</f>
        <v>-1.315365561174664E-2</v>
      </c>
      <c r="G8" t="s">
        <v>13</v>
      </c>
      <c r="H8" t="s">
        <v>13</v>
      </c>
      <c r="I8" t="s">
        <v>13</v>
      </c>
    </row>
    <row r="9" spans="1:9" x14ac:dyDescent="0.35">
      <c r="A9">
        <v>1957</v>
      </c>
      <c r="B9" t="s">
        <v>13</v>
      </c>
      <c r="C9" s="4">
        <v>881.23689999999999</v>
      </c>
      <c r="D9" s="2">
        <f t="shared" si="0"/>
        <v>913.96497999999997</v>
      </c>
      <c r="E9" s="1">
        <f t="shared" si="1"/>
        <v>-3.5808899373803119E-2</v>
      </c>
      <c r="G9" t="s">
        <v>13</v>
      </c>
      <c r="H9" t="s">
        <v>13</v>
      </c>
      <c r="I9" t="s">
        <v>13</v>
      </c>
    </row>
    <row r="10" spans="1:9" x14ac:dyDescent="0.35">
      <c r="A10">
        <v>1958</v>
      </c>
      <c r="B10" t="s">
        <v>13</v>
      </c>
      <c r="C10" s="4">
        <v>850.63602000000003</v>
      </c>
      <c r="D10" s="2">
        <f t="shared" si="0"/>
        <v>901.25387000000012</v>
      </c>
      <c r="E10" s="1">
        <f t="shared" si="1"/>
        <v>-5.6163808761231816E-2</v>
      </c>
      <c r="G10" t="s">
        <v>13</v>
      </c>
      <c r="H10" t="s">
        <v>13</v>
      </c>
      <c r="I10" t="s">
        <v>13</v>
      </c>
    </row>
    <row r="11" spans="1:9" x14ac:dyDescent="0.35">
      <c r="A11">
        <v>1959</v>
      </c>
      <c r="B11" t="s">
        <v>13</v>
      </c>
      <c r="C11" s="4">
        <v>887.11666000000002</v>
      </c>
      <c r="D11" s="2">
        <f t="shared" si="0"/>
        <v>889.45192800000007</v>
      </c>
      <c r="E11" s="1">
        <f t="shared" si="1"/>
        <v>-2.6255134498961272E-3</v>
      </c>
      <c r="G11" t="s">
        <v>13</v>
      </c>
      <c r="H11" t="s">
        <v>13</v>
      </c>
      <c r="I11" t="s">
        <v>13</v>
      </c>
    </row>
    <row r="12" spans="1:9" x14ac:dyDescent="0.35">
      <c r="A12">
        <v>1960</v>
      </c>
      <c r="B12" t="s">
        <v>13</v>
      </c>
      <c r="C12" s="4">
        <v>860.96349999999995</v>
      </c>
      <c r="D12" s="2">
        <f t="shared" si="0"/>
        <v>884.81327799999997</v>
      </c>
      <c r="E12" s="1">
        <f t="shared" si="1"/>
        <v>-2.6954588717191488E-2</v>
      </c>
      <c r="G12" t="s">
        <v>13</v>
      </c>
      <c r="H12" t="s">
        <v>13</v>
      </c>
      <c r="I12" t="s">
        <v>13</v>
      </c>
    </row>
    <row r="13" spans="1:9" x14ac:dyDescent="0.35">
      <c r="A13">
        <v>1961</v>
      </c>
      <c r="B13" t="s">
        <v>13</v>
      </c>
      <c r="C13" s="4">
        <v>846.58648000000005</v>
      </c>
      <c r="D13" s="2">
        <f t="shared" si="0"/>
        <v>878.66103199999998</v>
      </c>
      <c r="E13" s="1">
        <f t="shared" si="1"/>
        <v>-3.6503897216190566E-2</v>
      </c>
      <c r="G13" t="s">
        <v>13</v>
      </c>
      <c r="H13" t="s">
        <v>13</v>
      </c>
      <c r="I13" t="s">
        <v>13</v>
      </c>
    </row>
    <row r="14" spans="1:9" x14ac:dyDescent="0.35">
      <c r="A14">
        <v>1962</v>
      </c>
      <c r="B14" t="s">
        <v>13</v>
      </c>
      <c r="C14" s="4">
        <v>870.64156000000003</v>
      </c>
      <c r="D14" s="2">
        <f t="shared" si="0"/>
        <v>865.30791199999999</v>
      </c>
      <c r="E14" s="1">
        <f t="shared" si="1"/>
        <v>6.163872912790423E-3</v>
      </c>
      <c r="G14" t="s">
        <v>13</v>
      </c>
      <c r="H14" t="s">
        <v>13</v>
      </c>
      <c r="I14" t="s">
        <v>13</v>
      </c>
    </row>
    <row r="15" spans="1:9" x14ac:dyDescent="0.35">
      <c r="A15">
        <v>1963</v>
      </c>
      <c r="B15" t="s">
        <v>13</v>
      </c>
      <c r="C15" s="4">
        <v>870.03639999999996</v>
      </c>
      <c r="D15" s="2">
        <f t="shared" si="0"/>
        <v>863.1888439999999</v>
      </c>
      <c r="E15" s="1">
        <f t="shared" si="1"/>
        <v>7.9328597068847838E-3</v>
      </c>
      <c r="G15" t="s">
        <v>13</v>
      </c>
      <c r="H15" t="s">
        <v>13</v>
      </c>
      <c r="I15" t="s">
        <v>13</v>
      </c>
    </row>
    <row r="16" spans="1:9" x14ac:dyDescent="0.35">
      <c r="A16">
        <v>1964</v>
      </c>
      <c r="B16" t="s">
        <v>13</v>
      </c>
      <c r="C16" s="4">
        <v>904.49216000000001</v>
      </c>
      <c r="D16" s="2">
        <f t="shared" si="0"/>
        <v>867.06892000000005</v>
      </c>
      <c r="E16" s="1">
        <f t="shared" si="1"/>
        <v>4.3160629030504244E-2</v>
      </c>
      <c r="G16" t="s">
        <v>13</v>
      </c>
      <c r="H16" t="s">
        <v>13</v>
      </c>
      <c r="I16" t="s">
        <v>13</v>
      </c>
    </row>
    <row r="17" spans="1:9" x14ac:dyDescent="0.35">
      <c r="A17">
        <v>1965</v>
      </c>
      <c r="B17" t="s">
        <v>13</v>
      </c>
      <c r="C17" s="4">
        <v>879.25121000000001</v>
      </c>
      <c r="D17" s="2">
        <f t="shared" si="0"/>
        <v>870.54401999999993</v>
      </c>
      <c r="E17" s="1">
        <f t="shared" si="1"/>
        <v>1.0002010007489435E-2</v>
      </c>
      <c r="G17" t="s">
        <v>13</v>
      </c>
      <c r="H17" t="s">
        <v>13</v>
      </c>
      <c r="I17" t="s">
        <v>13</v>
      </c>
    </row>
    <row r="18" spans="1:9" x14ac:dyDescent="0.35">
      <c r="A18">
        <v>1966</v>
      </c>
      <c r="B18" t="s">
        <v>13</v>
      </c>
      <c r="C18" s="4">
        <v>895.97843</v>
      </c>
      <c r="D18" s="2">
        <f t="shared" si="0"/>
        <v>874.20156199999997</v>
      </c>
      <c r="E18" s="1">
        <f t="shared" si="1"/>
        <v>2.4910580061397826E-2</v>
      </c>
      <c r="G18" t="s">
        <v>13</v>
      </c>
      <c r="H18" t="s">
        <v>13</v>
      </c>
      <c r="I18" t="s">
        <v>13</v>
      </c>
    </row>
    <row r="19" spans="1:9" x14ac:dyDescent="0.35">
      <c r="A19">
        <v>1967</v>
      </c>
      <c r="B19" t="s">
        <v>13</v>
      </c>
      <c r="C19" s="4">
        <v>870.43241999999998</v>
      </c>
      <c r="D19" s="2">
        <f t="shared" si="0"/>
        <v>884.07995199999982</v>
      </c>
      <c r="E19" s="1">
        <f t="shared" si="1"/>
        <v>-1.5436988441063353E-2</v>
      </c>
      <c r="G19" t="s">
        <v>13</v>
      </c>
      <c r="H19" t="s">
        <v>13</v>
      </c>
      <c r="I19" t="s">
        <v>13</v>
      </c>
    </row>
    <row r="20" spans="1:9" x14ac:dyDescent="0.35">
      <c r="A20">
        <v>1968</v>
      </c>
      <c r="B20" t="s">
        <v>13</v>
      </c>
      <c r="C20" s="4">
        <v>912.23523999999998</v>
      </c>
      <c r="D20" s="2">
        <f t="shared" si="0"/>
        <v>884.03812400000004</v>
      </c>
      <c r="E20" s="1">
        <f t="shared" si="1"/>
        <v>3.1895814484127309E-2</v>
      </c>
      <c r="G20" t="s">
        <v>13</v>
      </c>
      <c r="H20" t="s">
        <v>13</v>
      </c>
      <c r="I20" t="s">
        <v>13</v>
      </c>
    </row>
    <row r="21" spans="1:9" x14ac:dyDescent="0.35">
      <c r="A21">
        <v>1969</v>
      </c>
      <c r="B21" t="s">
        <v>13</v>
      </c>
      <c r="C21" s="4">
        <v>868.43250999999998</v>
      </c>
      <c r="D21" s="2">
        <f t="shared" si="0"/>
        <v>892.47789200000011</v>
      </c>
      <c r="E21" s="1">
        <f t="shared" si="1"/>
        <v>-2.6942271865262213E-2</v>
      </c>
      <c r="G21" t="s">
        <v>13</v>
      </c>
      <c r="H21" t="s">
        <v>13</v>
      </c>
      <c r="I21" t="s">
        <v>13</v>
      </c>
    </row>
    <row r="22" spans="1:9" x14ac:dyDescent="0.35">
      <c r="A22">
        <v>1970</v>
      </c>
      <c r="B22" t="s">
        <v>13</v>
      </c>
      <c r="C22" s="4">
        <v>903.85261000000003</v>
      </c>
      <c r="D22" s="2">
        <f t="shared" si="0"/>
        <v>885.26596200000006</v>
      </c>
      <c r="E22" s="1">
        <f t="shared" si="1"/>
        <v>2.0995552520746266E-2</v>
      </c>
      <c r="G22" t="s">
        <v>13</v>
      </c>
      <c r="H22" t="s">
        <v>13</v>
      </c>
      <c r="I22" t="s">
        <v>13</v>
      </c>
    </row>
    <row r="23" spans="1:9" x14ac:dyDescent="0.35">
      <c r="A23">
        <v>1971</v>
      </c>
      <c r="B23" t="s">
        <v>13</v>
      </c>
      <c r="C23" s="4">
        <v>846.77245000000005</v>
      </c>
      <c r="D23" s="2">
        <f t="shared" si="0"/>
        <v>890.18624200000011</v>
      </c>
      <c r="E23" s="1">
        <f t="shared" si="1"/>
        <v>-4.8769336068889786E-2</v>
      </c>
      <c r="G23" t="s">
        <v>13</v>
      </c>
      <c r="H23" t="s">
        <v>13</v>
      </c>
      <c r="I23" t="s">
        <v>13</v>
      </c>
    </row>
    <row r="24" spans="1:9" x14ac:dyDescent="0.35">
      <c r="A24">
        <v>1972</v>
      </c>
      <c r="B24" t="s">
        <v>13</v>
      </c>
      <c r="C24" s="4">
        <v>825.03587000000005</v>
      </c>
      <c r="D24" s="2">
        <f t="shared" si="0"/>
        <v>880.34504600000002</v>
      </c>
      <c r="E24" s="1">
        <f t="shared" si="1"/>
        <v>-6.2826702156508735E-2</v>
      </c>
      <c r="G24" t="s">
        <v>13</v>
      </c>
      <c r="H24" t="s">
        <v>13</v>
      </c>
      <c r="I24" t="s">
        <v>13</v>
      </c>
    </row>
    <row r="25" spans="1:9" x14ac:dyDescent="0.35">
      <c r="A25">
        <v>1973</v>
      </c>
      <c r="B25" t="s">
        <v>13</v>
      </c>
      <c r="C25" s="4">
        <v>820.62784999999997</v>
      </c>
      <c r="D25" s="2">
        <f t="shared" si="0"/>
        <v>871.26573599999995</v>
      </c>
      <c r="E25" s="1">
        <f t="shared" si="1"/>
        <v>-5.8119909813600178E-2</v>
      </c>
      <c r="G25" t="s">
        <v>13</v>
      </c>
      <c r="H25" t="s">
        <v>13</v>
      </c>
      <c r="I25" t="s">
        <v>13</v>
      </c>
    </row>
    <row r="26" spans="1:9" x14ac:dyDescent="0.35">
      <c r="A26">
        <v>1974</v>
      </c>
      <c r="B26" t="s">
        <v>13</v>
      </c>
      <c r="C26" s="4">
        <v>844.10567000000003</v>
      </c>
      <c r="D26" s="2">
        <f t="shared" si="0"/>
        <v>852.9442580000001</v>
      </c>
      <c r="E26" s="1">
        <f t="shared" si="1"/>
        <v>-1.0362445045031385E-2</v>
      </c>
      <c r="G26" t="s">
        <v>13</v>
      </c>
      <c r="H26" t="s">
        <v>13</v>
      </c>
      <c r="I26" t="s">
        <v>13</v>
      </c>
    </row>
    <row r="27" spans="1:9" x14ac:dyDescent="0.35">
      <c r="A27">
        <v>1975</v>
      </c>
      <c r="B27" t="s">
        <v>13</v>
      </c>
      <c r="C27" s="4">
        <v>784.71920999999998</v>
      </c>
      <c r="D27" s="2">
        <f t="shared" si="0"/>
        <v>848.07889</v>
      </c>
      <c r="E27" s="1">
        <f t="shared" si="1"/>
        <v>-7.4709653485184643E-2</v>
      </c>
      <c r="G27" t="s">
        <v>13</v>
      </c>
      <c r="H27" t="s">
        <v>13</v>
      </c>
      <c r="I27" t="s">
        <v>13</v>
      </c>
    </row>
    <row r="28" spans="1:9" x14ac:dyDescent="0.35">
      <c r="A28">
        <v>1976</v>
      </c>
      <c r="B28" t="s">
        <v>13</v>
      </c>
      <c r="C28" s="4">
        <v>802.83141999999998</v>
      </c>
      <c r="D28" s="2">
        <f t="shared" si="0"/>
        <v>824.25220999999999</v>
      </c>
      <c r="E28" s="1">
        <f t="shared" si="1"/>
        <v>-2.5988149913483412E-2</v>
      </c>
      <c r="G28" t="s">
        <v>13</v>
      </c>
      <c r="H28" t="s">
        <v>13</v>
      </c>
      <c r="I28" t="s">
        <v>13</v>
      </c>
    </row>
    <row r="29" spans="1:9" x14ac:dyDescent="0.35">
      <c r="A29">
        <v>1977</v>
      </c>
      <c r="B29" t="s">
        <v>13</v>
      </c>
      <c r="C29" s="4">
        <v>766.54598999999996</v>
      </c>
      <c r="D29" s="2">
        <f t="shared" si="0"/>
        <v>815.46400399999993</v>
      </c>
      <c r="E29" s="1">
        <f t="shared" si="1"/>
        <v>-5.9987950124160201E-2</v>
      </c>
      <c r="G29" t="s">
        <v>13</v>
      </c>
      <c r="H29" t="s">
        <v>13</v>
      </c>
      <c r="I29" t="s">
        <v>13</v>
      </c>
    </row>
    <row r="30" spans="1:9" x14ac:dyDescent="0.35">
      <c r="A30">
        <v>1978</v>
      </c>
      <c r="B30" t="s">
        <v>13</v>
      </c>
      <c r="C30" s="4">
        <v>755.08792000000005</v>
      </c>
      <c r="D30" s="2">
        <f t="shared" si="0"/>
        <v>803.76602800000001</v>
      </c>
      <c r="E30" s="1">
        <f t="shared" si="1"/>
        <v>-6.0562534747985085E-2</v>
      </c>
      <c r="G30" t="s">
        <v>13</v>
      </c>
      <c r="H30" t="s">
        <v>13</v>
      </c>
      <c r="I30" t="s">
        <v>13</v>
      </c>
    </row>
    <row r="31" spans="1:9" x14ac:dyDescent="0.35">
      <c r="A31">
        <v>1979</v>
      </c>
      <c r="B31" t="s">
        <v>13</v>
      </c>
      <c r="C31" s="4">
        <v>734.15534000000002</v>
      </c>
      <c r="D31" s="2">
        <f t="shared" si="0"/>
        <v>790.65804200000002</v>
      </c>
      <c r="E31" s="1">
        <f t="shared" si="1"/>
        <v>-7.1462881547469284E-2</v>
      </c>
      <c r="G31" t="s">
        <v>13</v>
      </c>
      <c r="H31" t="s">
        <v>13</v>
      </c>
      <c r="I31" t="s">
        <v>13</v>
      </c>
    </row>
    <row r="32" spans="1:9" x14ac:dyDescent="0.35">
      <c r="A32">
        <v>1980</v>
      </c>
      <c r="B32" t="s">
        <v>13</v>
      </c>
      <c r="C32" s="4">
        <v>739.65544</v>
      </c>
      <c r="D32" s="2">
        <f t="shared" si="0"/>
        <v>768.66797599999995</v>
      </c>
      <c r="E32" s="1">
        <f t="shared" si="1"/>
        <v>-3.7743911423207196E-2</v>
      </c>
      <c r="G32" t="s">
        <v>13</v>
      </c>
      <c r="H32" t="s">
        <v>13</v>
      </c>
      <c r="I32" t="s">
        <v>13</v>
      </c>
    </row>
    <row r="33" spans="1:9" x14ac:dyDescent="0.35">
      <c r="A33">
        <v>1981</v>
      </c>
      <c r="B33" t="s">
        <v>13</v>
      </c>
      <c r="C33" s="4">
        <v>730.42350999999996</v>
      </c>
      <c r="D33" s="2">
        <f t="shared" si="0"/>
        <v>759.65522200000009</v>
      </c>
      <c r="E33" s="1">
        <f t="shared" si="1"/>
        <v>-3.8480235708825451E-2</v>
      </c>
      <c r="G33" t="s">
        <v>13</v>
      </c>
      <c r="H33" t="s">
        <v>13</v>
      </c>
      <c r="I33" t="s">
        <v>13</v>
      </c>
    </row>
    <row r="34" spans="1:9" x14ac:dyDescent="0.35">
      <c r="A34">
        <v>1982</v>
      </c>
      <c r="B34" t="s">
        <v>13</v>
      </c>
      <c r="C34" s="4">
        <v>755.85572000000002</v>
      </c>
      <c r="D34" s="2">
        <f t="shared" si="0"/>
        <v>745.17363999999998</v>
      </c>
      <c r="E34" s="1">
        <f t="shared" si="1"/>
        <v>1.4335021297854876E-2</v>
      </c>
      <c r="G34" t="s">
        <v>13</v>
      </c>
      <c r="H34" t="s">
        <v>13</v>
      </c>
      <c r="I34" t="s">
        <v>13</v>
      </c>
    </row>
    <row r="35" spans="1:9" x14ac:dyDescent="0.35">
      <c r="A35">
        <v>1983</v>
      </c>
      <c r="B35" t="s">
        <v>13</v>
      </c>
      <c r="C35" s="4">
        <v>715.13431000000003</v>
      </c>
      <c r="D35" s="2">
        <f t="shared" si="0"/>
        <v>743.03558600000008</v>
      </c>
      <c r="E35" s="1">
        <f t="shared" si="1"/>
        <v>-3.7550389948618222E-2</v>
      </c>
      <c r="G35" t="s">
        <v>13</v>
      </c>
      <c r="H35" t="s">
        <v>13</v>
      </c>
      <c r="I35" t="s">
        <v>13</v>
      </c>
    </row>
    <row r="36" spans="1:9" x14ac:dyDescent="0.35">
      <c r="A36">
        <v>1984</v>
      </c>
      <c r="B36" t="s">
        <v>13</v>
      </c>
      <c r="C36" s="4">
        <v>705.50896</v>
      </c>
      <c r="D36" s="2">
        <f t="shared" si="0"/>
        <v>735.04486399999996</v>
      </c>
      <c r="E36" s="1">
        <f t="shared" si="1"/>
        <v>-4.0182450686438588E-2</v>
      </c>
      <c r="G36" t="s">
        <v>13</v>
      </c>
      <c r="H36" t="s">
        <v>13</v>
      </c>
      <c r="I36" t="s">
        <v>13</v>
      </c>
    </row>
    <row r="37" spans="1:9" x14ac:dyDescent="0.35">
      <c r="A37">
        <v>1985</v>
      </c>
      <c r="B37" t="s">
        <v>13</v>
      </c>
      <c r="C37" s="4">
        <v>752.50603000000001</v>
      </c>
      <c r="D37" s="2">
        <f t="shared" si="0"/>
        <v>729.31558800000005</v>
      </c>
      <c r="E37" s="1">
        <f t="shared" si="1"/>
        <v>3.1797540573066649E-2</v>
      </c>
      <c r="G37" t="s">
        <v>13</v>
      </c>
      <c r="H37" t="s">
        <v>13</v>
      </c>
      <c r="I37" t="s">
        <v>13</v>
      </c>
    </row>
    <row r="38" spans="1:9" x14ac:dyDescent="0.35">
      <c r="A38">
        <v>1986</v>
      </c>
      <c r="B38" t="s">
        <v>13</v>
      </c>
      <c r="C38" s="4">
        <v>717.80800999999997</v>
      </c>
      <c r="D38" s="2">
        <f t="shared" si="0"/>
        <v>731.88570600000003</v>
      </c>
      <c r="E38" s="1">
        <f t="shared" si="1"/>
        <v>-1.92348284501133E-2</v>
      </c>
      <c r="G38" t="s">
        <v>13</v>
      </c>
      <c r="H38" t="s">
        <v>13</v>
      </c>
      <c r="I38" t="s">
        <v>13</v>
      </c>
    </row>
    <row r="39" spans="1:9" x14ac:dyDescent="0.35">
      <c r="A39">
        <v>1987</v>
      </c>
      <c r="B39" t="s">
        <v>13</v>
      </c>
      <c r="C39" s="4">
        <v>721.34720000000004</v>
      </c>
      <c r="D39" s="2">
        <f t="shared" si="0"/>
        <v>729.36260600000003</v>
      </c>
      <c r="E39" s="1">
        <f t="shared" si="1"/>
        <v>-1.0989603708858067E-2</v>
      </c>
      <c r="G39" t="s">
        <v>13</v>
      </c>
      <c r="H39" t="s">
        <v>13</v>
      </c>
      <c r="I39" t="s">
        <v>13</v>
      </c>
    </row>
    <row r="40" spans="1:9" x14ac:dyDescent="0.35">
      <c r="A40">
        <v>1988</v>
      </c>
      <c r="B40" t="s">
        <v>13</v>
      </c>
      <c r="C40" s="4">
        <v>725.03515000000004</v>
      </c>
      <c r="D40" s="2">
        <f t="shared" si="0"/>
        <v>722.46090200000003</v>
      </c>
      <c r="E40" s="1">
        <f t="shared" si="1"/>
        <v>3.5631658306680396E-3</v>
      </c>
      <c r="G40" t="s">
        <v>13</v>
      </c>
      <c r="H40" t="s">
        <v>13</v>
      </c>
      <c r="I40" t="s">
        <v>13</v>
      </c>
    </row>
    <row r="41" spans="1:9" x14ac:dyDescent="0.35">
      <c r="A41">
        <v>1989</v>
      </c>
      <c r="B41" t="s">
        <v>13</v>
      </c>
      <c r="C41" s="4">
        <v>738.84218999999996</v>
      </c>
      <c r="D41" s="2">
        <f t="shared" si="0"/>
        <v>724.44107000000008</v>
      </c>
      <c r="E41" s="1">
        <f t="shared" si="1"/>
        <v>1.9878939221377769E-2</v>
      </c>
      <c r="G41" t="s">
        <v>13</v>
      </c>
      <c r="H41" t="s">
        <v>13</v>
      </c>
      <c r="I41" t="s">
        <v>13</v>
      </c>
    </row>
    <row r="42" spans="1:9" x14ac:dyDescent="0.35">
      <c r="A42">
        <v>1990</v>
      </c>
      <c r="B42" t="s">
        <v>13</v>
      </c>
      <c r="C42" s="4">
        <v>703.53998999999999</v>
      </c>
      <c r="D42" s="2">
        <f t="shared" si="0"/>
        <v>731.10771599999998</v>
      </c>
      <c r="E42" s="1">
        <f t="shared" si="1"/>
        <v>-3.7706791211050486E-2</v>
      </c>
      <c r="G42" t="s">
        <v>13</v>
      </c>
      <c r="H42" t="s">
        <v>13</v>
      </c>
      <c r="I42" t="s">
        <v>13</v>
      </c>
    </row>
    <row r="43" spans="1:9" x14ac:dyDescent="0.35">
      <c r="A43">
        <v>1991</v>
      </c>
      <c r="B43" t="s">
        <v>13</v>
      </c>
      <c r="C43" s="4">
        <v>689.34131000000002</v>
      </c>
      <c r="D43" s="2">
        <f t="shared" si="0"/>
        <v>721.31450800000005</v>
      </c>
      <c r="E43" s="1">
        <f t="shared" si="1"/>
        <v>-4.4326292685631138E-2</v>
      </c>
      <c r="G43" t="s">
        <v>13</v>
      </c>
      <c r="H43" t="s">
        <v>13</v>
      </c>
      <c r="I43" t="s">
        <v>13</v>
      </c>
    </row>
    <row r="44" spans="1:9" x14ac:dyDescent="0.35">
      <c r="A44">
        <v>1992</v>
      </c>
      <c r="B44" t="s">
        <v>13</v>
      </c>
      <c r="C44" s="4">
        <v>707.49231999999995</v>
      </c>
      <c r="D44" s="2">
        <f t="shared" si="0"/>
        <v>715.62116800000001</v>
      </c>
      <c r="E44" s="1">
        <f t="shared" si="1"/>
        <v>-1.1359149733815674E-2</v>
      </c>
      <c r="G44" t="s">
        <v>13</v>
      </c>
      <c r="H44" t="s">
        <v>13</v>
      </c>
      <c r="I44" t="s">
        <v>13</v>
      </c>
    </row>
    <row r="45" spans="1:9" x14ac:dyDescent="0.35">
      <c r="A45">
        <v>1993</v>
      </c>
      <c r="B45" t="s">
        <v>13</v>
      </c>
      <c r="C45" s="4">
        <v>689.53968999999995</v>
      </c>
      <c r="D45" s="2">
        <f t="shared" si="0"/>
        <v>712.85019199999999</v>
      </c>
      <c r="E45" s="1">
        <f t="shared" si="1"/>
        <v>-3.2700421858061365E-2</v>
      </c>
      <c r="G45" t="s">
        <v>13</v>
      </c>
      <c r="H45" t="s">
        <v>13</v>
      </c>
      <c r="I45" t="s">
        <v>13</v>
      </c>
    </row>
    <row r="46" spans="1:9" x14ac:dyDescent="0.35">
      <c r="A46">
        <v>1994</v>
      </c>
      <c r="B46" t="s">
        <v>13</v>
      </c>
      <c r="C46" s="4">
        <v>711.53422999999998</v>
      </c>
      <c r="D46" s="2">
        <f t="shared" si="0"/>
        <v>705.75110000000006</v>
      </c>
      <c r="E46" s="1">
        <f t="shared" si="1"/>
        <v>8.1942911601553502E-3</v>
      </c>
      <c r="G46" t="s">
        <v>13</v>
      </c>
      <c r="H46" t="s">
        <v>13</v>
      </c>
      <c r="I46" t="s">
        <v>13</v>
      </c>
    </row>
    <row r="47" spans="1:9" x14ac:dyDescent="0.35">
      <c r="A47">
        <v>1995</v>
      </c>
      <c r="B47" t="s">
        <v>13</v>
      </c>
      <c r="C47" s="4">
        <v>694.99483999999995</v>
      </c>
      <c r="D47" s="2">
        <f t="shared" si="0"/>
        <v>700.28950800000007</v>
      </c>
      <c r="E47" s="1">
        <f t="shared" si="1"/>
        <v>-7.5606844590910462E-3</v>
      </c>
      <c r="G47" t="s">
        <v>13</v>
      </c>
      <c r="H47" t="s">
        <v>13</v>
      </c>
      <c r="I47" t="s">
        <v>13</v>
      </c>
    </row>
    <row r="48" spans="1:9" x14ac:dyDescent="0.35">
      <c r="A48">
        <v>1996</v>
      </c>
      <c r="B48" t="s">
        <v>13</v>
      </c>
      <c r="C48" s="4">
        <v>706.28611999999998</v>
      </c>
      <c r="D48" s="2">
        <f t="shared" si="0"/>
        <v>698.58047799999997</v>
      </c>
      <c r="E48" s="1">
        <f t="shared" si="1"/>
        <v>1.1030428479852269E-2</v>
      </c>
      <c r="G48" t="s">
        <v>13</v>
      </c>
      <c r="H48" t="s">
        <v>13</v>
      </c>
      <c r="I48" t="s">
        <v>13</v>
      </c>
    </row>
    <row r="49" spans="1:9" x14ac:dyDescent="0.35">
      <c r="A49">
        <v>1997</v>
      </c>
      <c r="B49" t="s">
        <v>13</v>
      </c>
      <c r="C49" s="4">
        <v>702.11008000000004</v>
      </c>
      <c r="D49" s="2">
        <f t="shared" si="0"/>
        <v>701.96944000000008</v>
      </c>
      <c r="E49" s="1">
        <f t="shared" si="1"/>
        <v>2.0035060215721373E-4</v>
      </c>
      <c r="G49" t="s">
        <v>13</v>
      </c>
      <c r="H49" t="s">
        <v>13</v>
      </c>
      <c r="I49" t="s">
        <v>13</v>
      </c>
    </row>
    <row r="50" spans="1:9" x14ac:dyDescent="0.35">
      <c r="A50">
        <v>1998</v>
      </c>
      <c r="B50" t="s">
        <v>13</v>
      </c>
      <c r="C50" s="4">
        <v>683.60298999999998</v>
      </c>
      <c r="D50" s="2">
        <f t="shared" si="0"/>
        <v>700.89299199999994</v>
      </c>
      <c r="E50" s="1">
        <f t="shared" si="1"/>
        <v>-2.4668533138935935E-2</v>
      </c>
      <c r="G50" t="s">
        <v>13</v>
      </c>
      <c r="H50" t="s">
        <v>13</v>
      </c>
      <c r="I50" t="s">
        <v>13</v>
      </c>
    </row>
    <row r="51" spans="1:9" x14ac:dyDescent="0.35">
      <c r="A51">
        <v>1999</v>
      </c>
      <c r="B51" t="s">
        <v>13</v>
      </c>
      <c r="C51" s="4">
        <v>680.94940999999994</v>
      </c>
      <c r="D51" s="2">
        <f t="shared" si="0"/>
        <v>699.70565199999999</v>
      </c>
      <c r="E51" s="1">
        <f t="shared" si="1"/>
        <v>-2.6805903234293216E-2</v>
      </c>
      <c r="G51" t="s">
        <v>13</v>
      </c>
      <c r="H51" t="s">
        <v>13</v>
      </c>
      <c r="I51" t="s">
        <v>13</v>
      </c>
    </row>
    <row r="52" spans="1:9" x14ac:dyDescent="0.35">
      <c r="A52">
        <v>2000</v>
      </c>
      <c r="B52" t="s">
        <v>13</v>
      </c>
      <c r="C52" s="4">
        <v>674.19377999999995</v>
      </c>
      <c r="D52" s="2">
        <f t="shared" si="0"/>
        <v>693.58868800000005</v>
      </c>
      <c r="E52" s="1">
        <f t="shared" si="1"/>
        <v>-2.7963126180627816E-2</v>
      </c>
      <c r="G52" t="s">
        <v>13</v>
      </c>
      <c r="H52" t="s">
        <v>13</v>
      </c>
      <c r="I52" t="s">
        <v>13</v>
      </c>
    </row>
    <row r="53" spans="1:9" x14ac:dyDescent="0.35">
      <c r="A53">
        <v>2001</v>
      </c>
      <c r="B53" t="s">
        <v>13</v>
      </c>
      <c r="C53" s="4">
        <v>666.90529000000004</v>
      </c>
      <c r="D53" s="2">
        <f t="shared" si="0"/>
        <v>689.42847599999993</v>
      </c>
      <c r="E53" s="1">
        <f t="shared" si="1"/>
        <v>-3.2669358438278229E-2</v>
      </c>
      <c r="G53" t="s">
        <v>13</v>
      </c>
      <c r="H53" t="s">
        <v>13</v>
      </c>
      <c r="I53" t="s">
        <v>13</v>
      </c>
    </row>
    <row r="54" spans="1:9" x14ac:dyDescent="0.35">
      <c r="A54">
        <v>2002</v>
      </c>
      <c r="B54" t="s">
        <v>13</v>
      </c>
      <c r="C54" s="4">
        <v>685.84538999999995</v>
      </c>
      <c r="D54" s="2">
        <f t="shared" si="0"/>
        <v>681.55231000000003</v>
      </c>
      <c r="E54" s="1">
        <f t="shared" si="1"/>
        <v>6.2989735886889121E-3</v>
      </c>
      <c r="G54" t="s">
        <v>13</v>
      </c>
      <c r="H54" t="s">
        <v>13</v>
      </c>
      <c r="I54" t="s">
        <v>13</v>
      </c>
    </row>
    <row r="55" spans="1:9" x14ac:dyDescent="0.35">
      <c r="A55">
        <v>2003</v>
      </c>
      <c r="B55" t="s">
        <v>13</v>
      </c>
      <c r="C55" s="4">
        <v>670.82686000000001</v>
      </c>
      <c r="D55" s="2">
        <f t="shared" si="0"/>
        <v>678.29937200000006</v>
      </c>
      <c r="E55" s="1">
        <f t="shared" si="1"/>
        <v>-1.101653975878965E-2</v>
      </c>
      <c r="G55" t="s">
        <v>13</v>
      </c>
      <c r="H55" t="s">
        <v>13</v>
      </c>
      <c r="I55" t="s">
        <v>13</v>
      </c>
    </row>
    <row r="56" spans="1:9" x14ac:dyDescent="0.35">
      <c r="A56">
        <v>2004</v>
      </c>
      <c r="B56" t="s">
        <v>13</v>
      </c>
      <c r="C56" s="4">
        <v>664.77624000000003</v>
      </c>
      <c r="D56" s="2">
        <f t="shared" si="0"/>
        <v>675.744146</v>
      </c>
      <c r="E56" s="1">
        <f t="shared" si="1"/>
        <v>-1.6230856108666862E-2</v>
      </c>
      <c r="G56" t="s">
        <v>13</v>
      </c>
      <c r="H56" t="s">
        <v>13</v>
      </c>
      <c r="I56" t="s">
        <v>13</v>
      </c>
    </row>
    <row r="57" spans="1:9" x14ac:dyDescent="0.35">
      <c r="A57">
        <v>2005</v>
      </c>
      <c r="B57" t="s">
        <v>13</v>
      </c>
      <c r="C57" s="4">
        <v>647.84164999999996</v>
      </c>
      <c r="D57" s="2">
        <f t="shared" si="0"/>
        <v>672.50951199999997</v>
      </c>
      <c r="E57" s="1">
        <f t="shared" si="1"/>
        <v>-3.6680316872603605E-2</v>
      </c>
      <c r="G57" t="s">
        <v>13</v>
      </c>
      <c r="H57" t="s">
        <v>13</v>
      </c>
      <c r="I57" t="s">
        <v>13</v>
      </c>
    </row>
    <row r="58" spans="1:9" x14ac:dyDescent="0.35">
      <c r="A58">
        <v>2006</v>
      </c>
      <c r="B58" t="s">
        <v>13</v>
      </c>
      <c r="C58" s="4">
        <v>653.94955000000004</v>
      </c>
      <c r="D58" s="2">
        <f t="shared" si="0"/>
        <v>667.23908600000004</v>
      </c>
      <c r="E58" s="1">
        <f t="shared" si="1"/>
        <v>-1.9917202512324043E-2</v>
      </c>
      <c r="G58" t="s">
        <v>13</v>
      </c>
      <c r="H58" t="s">
        <v>13</v>
      </c>
      <c r="I58" t="s">
        <v>13</v>
      </c>
    </row>
    <row r="59" spans="1:9" x14ac:dyDescent="0.35">
      <c r="A59">
        <v>2007</v>
      </c>
      <c r="B59" t="s">
        <v>13</v>
      </c>
      <c r="C59" s="4">
        <v>661.88064999999995</v>
      </c>
      <c r="D59" s="2">
        <f t="shared" si="0"/>
        <v>664.64793800000007</v>
      </c>
      <c r="E59" s="1">
        <f t="shared" si="1"/>
        <v>-4.163539585072964E-3</v>
      </c>
      <c r="G59" t="s">
        <v>13</v>
      </c>
      <c r="H59" t="s">
        <v>13</v>
      </c>
      <c r="I59" t="s">
        <v>13</v>
      </c>
    </row>
    <row r="60" spans="1:9" x14ac:dyDescent="0.35">
      <c r="A60">
        <v>2008</v>
      </c>
      <c r="B60" t="s">
        <v>13</v>
      </c>
      <c r="C60" s="4">
        <v>677.41848000000005</v>
      </c>
      <c r="D60" s="2">
        <f t="shared" si="0"/>
        <v>659.85499000000004</v>
      </c>
      <c r="E60" s="1">
        <f t="shared" si="1"/>
        <v>2.6617196605575415E-2</v>
      </c>
      <c r="G60" t="s">
        <v>13</v>
      </c>
      <c r="H60" t="s">
        <v>13</v>
      </c>
      <c r="I60" t="s">
        <v>13</v>
      </c>
    </row>
    <row r="61" spans="1:9" x14ac:dyDescent="0.35">
      <c r="A61">
        <v>2009</v>
      </c>
      <c r="B61" t="s">
        <v>13</v>
      </c>
      <c r="C61" s="4">
        <v>648.91319999999996</v>
      </c>
      <c r="D61" s="2">
        <f t="shared" si="0"/>
        <v>661.173314</v>
      </c>
      <c r="E61" s="1">
        <f t="shared" si="1"/>
        <v>-1.8542965574076458E-2</v>
      </c>
      <c r="G61" t="s">
        <v>13</v>
      </c>
      <c r="H61" t="s">
        <v>13</v>
      </c>
      <c r="I61" t="s">
        <v>13</v>
      </c>
    </row>
    <row r="62" spans="1:9" x14ac:dyDescent="0.35">
      <c r="A62">
        <v>2010</v>
      </c>
      <c r="B62" t="s">
        <v>13</v>
      </c>
      <c r="C62" s="4">
        <v>651.21019000000001</v>
      </c>
      <c r="D62" s="2">
        <f t="shared" si="0"/>
        <v>658.00070600000004</v>
      </c>
      <c r="E62" s="1">
        <f t="shared" si="1"/>
        <v>-1.0319922057956005E-2</v>
      </c>
      <c r="G62" t="s">
        <v>13</v>
      </c>
      <c r="H62" t="s">
        <v>13</v>
      </c>
      <c r="I62" t="s">
        <v>13</v>
      </c>
    </row>
    <row r="63" spans="1:9" x14ac:dyDescent="0.35">
      <c r="A63">
        <v>2011</v>
      </c>
      <c r="B63" t="s">
        <v>13</v>
      </c>
      <c r="C63" s="4">
        <v>657.70744000000002</v>
      </c>
      <c r="D63" s="2">
        <f t="shared" si="0"/>
        <v>658.67441399999984</v>
      </c>
      <c r="E63" s="1">
        <f t="shared" si="1"/>
        <v>-1.4680606676788618E-3</v>
      </c>
      <c r="G63" t="s">
        <v>13</v>
      </c>
      <c r="H63" t="s">
        <v>13</v>
      </c>
      <c r="I63" t="s">
        <v>13</v>
      </c>
    </row>
    <row r="64" spans="1:9" x14ac:dyDescent="0.35">
      <c r="A64">
        <v>2012</v>
      </c>
      <c r="B64" t="s">
        <v>13</v>
      </c>
      <c r="C64" s="4">
        <v>647.05489999999998</v>
      </c>
      <c r="D64" s="2">
        <f t="shared" si="0"/>
        <v>659.42599200000006</v>
      </c>
      <c r="E64" s="1">
        <f t="shared" si="1"/>
        <v>-1.8760394873849753E-2</v>
      </c>
      <c r="G64" t="s">
        <v>13</v>
      </c>
      <c r="H64" t="s">
        <v>13</v>
      </c>
      <c r="I64" t="s">
        <v>13</v>
      </c>
    </row>
    <row r="65" spans="1:9" x14ac:dyDescent="0.35">
      <c r="A65">
        <v>2013</v>
      </c>
      <c r="B65" t="s">
        <v>13</v>
      </c>
      <c r="C65" s="4">
        <v>638.52116999999998</v>
      </c>
      <c r="D65" s="2">
        <f t="shared" si="0"/>
        <v>656.46084200000007</v>
      </c>
      <c r="E65" s="1">
        <f t="shared" si="1"/>
        <v>-2.7327863068487616E-2</v>
      </c>
      <c r="G65" t="s">
        <v>13</v>
      </c>
      <c r="H65" t="s">
        <v>13</v>
      </c>
      <c r="I65" t="s">
        <v>13</v>
      </c>
    </row>
    <row r="66" spans="1:9" x14ac:dyDescent="0.35">
      <c r="A66">
        <v>2014</v>
      </c>
      <c r="B66" t="s">
        <v>13</v>
      </c>
      <c r="C66" s="4">
        <v>654.20878000000005</v>
      </c>
      <c r="D66" s="2">
        <f t="shared" si="0"/>
        <v>648.68137999999999</v>
      </c>
      <c r="E66" s="1">
        <f t="shared" si="1"/>
        <v>8.5209783576646776E-3</v>
      </c>
      <c r="G66" t="s">
        <v>13</v>
      </c>
      <c r="H66" t="s">
        <v>13</v>
      </c>
      <c r="I66" t="s">
        <v>13</v>
      </c>
    </row>
    <row r="67" spans="1:9" x14ac:dyDescent="0.35">
      <c r="A67">
        <v>2015</v>
      </c>
      <c r="B67" t="s">
        <v>13</v>
      </c>
      <c r="C67" s="5">
        <v>667.83688860999996</v>
      </c>
      <c r="D67" s="2">
        <f t="shared" si="0"/>
        <v>649.74049600000001</v>
      </c>
      <c r="E67" s="1">
        <f t="shared" si="1"/>
        <v>2.785172345175781E-2</v>
      </c>
      <c r="G67" t="s">
        <v>13</v>
      </c>
      <c r="H67" t="s">
        <v>13</v>
      </c>
      <c r="I67" t="s">
        <v>13</v>
      </c>
    </row>
    <row r="68" spans="1:9" x14ac:dyDescent="0.35">
      <c r="A68">
        <v>2016</v>
      </c>
      <c r="B68" t="s">
        <v>13</v>
      </c>
      <c r="C68" s="5">
        <v>655.22140199</v>
      </c>
      <c r="D68" s="2">
        <f t="shared" si="0"/>
        <v>653.06583572199997</v>
      </c>
      <c r="E68" s="1">
        <f t="shared" si="1"/>
        <v>3.3006875418876156E-3</v>
      </c>
      <c r="G68" t="s">
        <v>13</v>
      </c>
      <c r="H68" t="s">
        <v>13</v>
      </c>
      <c r="I68" t="s">
        <v>13</v>
      </c>
    </row>
    <row r="69" spans="1:9" x14ac:dyDescent="0.35">
      <c r="A69">
        <v>2017</v>
      </c>
      <c r="B69" t="s">
        <v>13</v>
      </c>
      <c r="C69" s="5">
        <v>654.05217329000004</v>
      </c>
      <c r="D69" s="2">
        <f t="shared" si="0"/>
        <v>652.56862811999997</v>
      </c>
      <c r="E69" s="1">
        <f t="shared" si="1"/>
        <v>2.2733933353094983E-3</v>
      </c>
      <c r="G69" t="s">
        <v>13</v>
      </c>
      <c r="H69" t="s">
        <v>13</v>
      </c>
      <c r="I69" t="s">
        <v>13</v>
      </c>
    </row>
    <row r="70" spans="1:9" x14ac:dyDescent="0.35">
      <c r="A70">
        <v>2018</v>
      </c>
      <c r="B70" t="s">
        <v>13</v>
      </c>
      <c r="C70" s="5">
        <v>634.41131714999995</v>
      </c>
      <c r="D70" s="2">
        <f t="shared" si="0"/>
        <v>653.96808277800005</v>
      </c>
      <c r="E70" s="1">
        <f t="shared" si="1"/>
        <v>-2.9904770803071388E-2</v>
      </c>
      <c r="G70" t="s">
        <v>13</v>
      </c>
      <c r="H70" t="s">
        <v>13</v>
      </c>
      <c r="I70" t="s">
        <v>13</v>
      </c>
    </row>
    <row r="71" spans="1:9" x14ac:dyDescent="0.35">
      <c r="A71">
        <v>2019</v>
      </c>
      <c r="B71" t="s">
        <v>13</v>
      </c>
      <c r="C71" s="5">
        <v>667.43949369999996</v>
      </c>
      <c r="D71" s="2">
        <f t="shared" si="0"/>
        <v>653.14611220799998</v>
      </c>
      <c r="E71" s="1">
        <f t="shared" si="1"/>
        <v>2.1883895846337261E-2</v>
      </c>
      <c r="G71" t="s">
        <v>13</v>
      </c>
      <c r="H71" t="s">
        <v>13</v>
      </c>
      <c r="I71" t="s">
        <v>13</v>
      </c>
    </row>
    <row r="72" spans="1:9" x14ac:dyDescent="0.35">
      <c r="A72">
        <v>2020</v>
      </c>
      <c r="B72" t="s">
        <v>13</v>
      </c>
      <c r="C72" s="5">
        <v>627.79093060000002</v>
      </c>
      <c r="D72" s="6">
        <f>AVERAGE(C$67:C$71)</f>
        <v>655.79225494799994</v>
      </c>
      <c r="E72" s="1">
        <f t="shared" ref="E72:E73" si="2">(C72-D72)/D72</f>
        <v>-4.2698467596602271E-2</v>
      </c>
      <c r="G72" t="s">
        <v>13</v>
      </c>
      <c r="H72" t="s">
        <v>13</v>
      </c>
      <c r="I72" t="s">
        <v>13</v>
      </c>
    </row>
    <row r="73" spans="1:9" x14ac:dyDescent="0.35">
      <c r="A73">
        <v>2021</v>
      </c>
      <c r="B73" t="s">
        <v>26</v>
      </c>
      <c r="C73" s="5">
        <f>6.7*100</f>
        <v>670</v>
      </c>
      <c r="D73" s="6">
        <f>AVERAGE(C$67:C$71)</f>
        <v>655.79225494799994</v>
      </c>
      <c r="E73" s="1">
        <f t="shared" si="2"/>
        <v>2.1665008918299356E-2</v>
      </c>
      <c r="G73" s="9" t="s">
        <v>25</v>
      </c>
      <c r="H73" t="s">
        <v>20</v>
      </c>
      <c r="I73" t="s">
        <v>21</v>
      </c>
    </row>
    <row r="74" spans="1:9" x14ac:dyDescent="0.35">
      <c r="A74">
        <v>2022</v>
      </c>
      <c r="B74" t="s">
        <v>26</v>
      </c>
      <c r="C74" s="2"/>
      <c r="D74" s="6">
        <f>AVERAGE(C$67:C$71)</f>
        <v>655.79225494799994</v>
      </c>
      <c r="F74" s="1">
        <v>0.153</v>
      </c>
      <c r="G74" s="8" t="s">
        <v>23</v>
      </c>
      <c r="H74" t="s">
        <v>20</v>
      </c>
      <c r="I74" t="s">
        <v>24</v>
      </c>
    </row>
    <row r="75" spans="1:9" x14ac:dyDescent="0.35">
      <c r="C75" s="2"/>
      <c r="D75" s="2"/>
      <c r="F75" s="1"/>
    </row>
    <row r="76" spans="1:9" x14ac:dyDescent="0.35">
      <c r="C76" t="s">
        <v>1</v>
      </c>
      <c r="E76" s="1">
        <f>AVERAGE(E$7:E$73)</f>
        <v>-1.5680531454231178E-2</v>
      </c>
    </row>
    <row r="77" spans="1:9" x14ac:dyDescent="0.35">
      <c r="C77" t="s">
        <v>2</v>
      </c>
      <c r="E77" s="1">
        <f>MAX(E$7:E$73)</f>
        <v>4.3160629030504244E-2</v>
      </c>
    </row>
    <row r="78" spans="1:9" x14ac:dyDescent="0.35">
      <c r="C78" t="s">
        <v>3</v>
      </c>
      <c r="E78" s="1">
        <f>MIN(E$7:E$73)</f>
        <v>-7.4709653485184643E-2</v>
      </c>
    </row>
    <row r="79" spans="1:9" x14ac:dyDescent="0.35">
      <c r="C79" t="s">
        <v>4</v>
      </c>
      <c r="E79">
        <f>67</f>
        <v>67</v>
      </c>
    </row>
    <row r="80" spans="1:9" x14ac:dyDescent="0.35">
      <c r="C80" t="s">
        <v>5</v>
      </c>
      <c r="E80">
        <v>47</v>
      </c>
    </row>
    <row r="81" spans="1:5" x14ac:dyDescent="0.35">
      <c r="C81" t="s">
        <v>6</v>
      </c>
      <c r="E81">
        <v>20</v>
      </c>
    </row>
    <row r="82" spans="1:5" x14ac:dyDescent="0.35">
      <c r="A82" t="s">
        <v>8</v>
      </c>
    </row>
    <row r="83" spans="1:5" x14ac:dyDescent="0.35">
      <c r="A83" t="s">
        <v>30</v>
      </c>
    </row>
    <row r="84" spans="1:5" x14ac:dyDescent="0.35">
      <c r="A84" t="s">
        <v>27</v>
      </c>
    </row>
    <row r="85" spans="1:5" x14ac:dyDescent="0.35">
      <c r="A85" t="s">
        <v>28</v>
      </c>
    </row>
    <row r="86" spans="1:5" x14ac:dyDescent="0.35">
      <c r="A86" t="s">
        <v>29</v>
      </c>
    </row>
  </sheetData>
  <hyperlinks>
    <hyperlink ref="G73" r:id="rId1" xr:uid="{6CB6BCEE-5BA1-45BB-B7FE-AB6D04A43EE7}"/>
    <hyperlink ref="G74" r:id="rId2" xr:uid="{CF9E1D2B-ADB9-4FBF-A0D2-707DE37F69B4}"/>
    <hyperlink ref="G2" r:id="rId3" xr:uid="{E0D8D671-4225-4203-8861-8B45C8AAAF9B}"/>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used to create the graph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Clare</cp:lastModifiedBy>
  <dcterms:created xsi:type="dcterms:W3CDTF">2023-01-24T11:31:35Z</dcterms:created>
  <dcterms:modified xsi:type="dcterms:W3CDTF">2023-06-11T22:36:28Z</dcterms:modified>
</cp:coreProperties>
</file>